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470" windowWidth="15480" windowHeight="9060" activeTab="0"/>
  </bookViews>
  <sheets>
    <sheet name="LineItemBudget" sheetId="1" r:id="rId1"/>
    <sheet name="F&amp;WManager Participation" sheetId="2" r:id="rId2"/>
  </sheets>
  <definedNames>
    <definedName name="_xlnm.Print_Area" localSheetId="1">'F&amp;WManager Participation'!$A$1:$D$20</definedName>
  </definedNames>
  <calcPr fullCalcOnLoad="1"/>
</workbook>
</file>

<file path=xl/sharedStrings.xml><?xml version="1.0" encoding="utf-8"?>
<sst xmlns="http://schemas.openxmlformats.org/spreadsheetml/2006/main" count="47" uniqueCount="45">
  <si>
    <t>CBFWA Member</t>
  </si>
  <si>
    <t>Burns Paiute Tribe</t>
  </si>
  <si>
    <t>Confederated Colville Tribes</t>
  </si>
  <si>
    <t>Confederated Salish and Kootenai Tribes</t>
  </si>
  <si>
    <t>Confederated Tribes of the Umatilla Indian Reservation</t>
  </si>
  <si>
    <t>Confederated Tribes of the Warm Springs Reservation</t>
  </si>
  <si>
    <t>Idaho Fish and Game</t>
  </si>
  <si>
    <t>Montana Department of Fish, Wildlife, and Parks</t>
  </si>
  <si>
    <t>Nez Perce Tribe</t>
  </si>
  <si>
    <t>Oregon Department of Fish and Wildlife</t>
  </si>
  <si>
    <t>Shoshone Bannock Tribe</t>
  </si>
  <si>
    <t>Shoshone Paiute Tribe</t>
  </si>
  <si>
    <t>US Fish and Wildlife Service</t>
  </si>
  <si>
    <t xml:space="preserve">Washington Department of Fish and Wildlife </t>
  </si>
  <si>
    <t>Yakama Nation</t>
  </si>
  <si>
    <t>Total</t>
  </si>
  <si>
    <t>Columbia Basin Fish and Wildlife Foundation</t>
  </si>
  <si>
    <t>Annual Implementation Work Plan</t>
  </si>
  <si>
    <t>Grant #000020620, Project 8906201</t>
  </si>
  <si>
    <t>CBFWA Staff and Facilities</t>
  </si>
  <si>
    <t>Salaries</t>
  </si>
  <si>
    <t>Benefits</t>
  </si>
  <si>
    <t>Staff Travel</t>
  </si>
  <si>
    <t>Network IT</t>
  </si>
  <si>
    <t>Copier Usage</t>
  </si>
  <si>
    <t>Network</t>
  </si>
  <si>
    <t>Postage</t>
  </si>
  <si>
    <t>Printing</t>
  </si>
  <si>
    <t>Supplies</t>
  </si>
  <si>
    <t>Telephone/Conference Calls</t>
  </si>
  <si>
    <t>Cost Pool Allocation - 29.36%</t>
  </si>
  <si>
    <t>Total CBFWA Staff and Facilities</t>
  </si>
  <si>
    <t>CBFWA Members</t>
  </si>
  <si>
    <t>Members Salary, Benefits and Travel</t>
  </si>
  <si>
    <t>Cost Pool Allocation - 12.8%</t>
  </si>
  <si>
    <t>Total CBFWA Members</t>
  </si>
  <si>
    <t>Total CBFWA Request</t>
  </si>
  <si>
    <t>FY 2009 CBFWA</t>
  </si>
  <si>
    <t>Meeting Costs*</t>
  </si>
  <si>
    <t>FY09 BPA Contribution Through CBFWA</t>
  </si>
  <si>
    <t>Requested</t>
  </si>
  <si>
    <t>Less One Month</t>
  </si>
  <si>
    <t>Basin Wide</t>
  </si>
  <si>
    <t>Monitoring Strategy</t>
  </si>
  <si>
    <t>Less Web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</si>
</sst>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_);_(&quot;$&quot;* \(#,##0\);_(&quot;$&quot;* &quot;-&quot;??_);_(@_)"/>
    <numFmt numFmtId="170" formatCode="0.0"/>
    <numFmt numFmtId="171" formatCode="_(&quot;$&quot;* #,##0.0_);_(&quot;$&quot;* \(#,##0.0\);_(&quot;$&quot;* &quot;-&quot;??_);_(@_)"/>
  </numFmts>
  <fonts count="17">
    <font>
      <sz val="10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4" fillId="0" borderId="0" xfId="0" applyFont="1" applyAlignment="1">
      <alignment/>
    </xf>
    <xf numFmtId="169" fontId="4" fillId="0" borderId="0" xfId="17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1" xfId="17" applyNumberFormat="1" applyFont="1" applyBorder="1" applyAlignment="1">
      <alignment/>
    </xf>
    <xf numFmtId="169" fontId="5" fillId="0" borderId="0" xfId="17" applyNumberFormat="1" applyFont="1" applyAlignment="1">
      <alignment/>
    </xf>
    <xf numFmtId="9" fontId="4" fillId="0" borderId="0" xfId="21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7" applyNumberFormat="1" applyFont="1" applyBorder="1" applyAlignment="1">
      <alignment/>
    </xf>
    <xf numFmtId="0" fontId="7" fillId="0" borderId="0" xfId="0" applyFont="1" applyAlignment="1">
      <alignment/>
    </xf>
    <xf numFmtId="169" fontId="4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8" fillId="0" borderId="0" xfId="21" applyFont="1" applyAlignment="1">
      <alignment/>
    </xf>
    <xf numFmtId="0" fontId="6" fillId="0" borderId="0" xfId="0" applyFont="1" applyAlignment="1">
      <alignment horizontal="left" wrapText="1"/>
    </xf>
    <xf numFmtId="169" fontId="6" fillId="0" borderId="2" xfId="17" applyNumberFormat="1" applyFont="1" applyBorder="1" applyAlignment="1">
      <alignment/>
    </xf>
    <xf numFmtId="44" fontId="3" fillId="0" borderId="0" xfId="17" applyFont="1" applyAlignment="1">
      <alignment horizontal="center"/>
    </xf>
    <xf numFmtId="169" fontId="3" fillId="0" borderId="0" xfId="17" applyNumberFormat="1" applyFont="1" applyAlignment="1">
      <alignment/>
    </xf>
    <xf numFmtId="44" fontId="9" fillId="0" borderId="0" xfId="17" applyFont="1" applyAlignment="1">
      <alignment/>
    </xf>
    <xf numFmtId="169" fontId="9" fillId="0" borderId="0" xfId="17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9" fontId="2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169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9" fontId="3" fillId="0" borderId="0" xfId="17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17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3" fillId="0" borderId="0" xfId="1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69" fontId="2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1" xfId="17" applyNumberFormat="1" applyFont="1" applyBorder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169" fontId="16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9" fontId="4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17" applyNumberFormat="1" applyFont="1" applyFill="1" applyAlignment="1">
      <alignment/>
    </xf>
    <xf numFmtId="169" fontId="4" fillId="0" borderId="0" xfId="17" applyNumberFormat="1" applyFont="1" applyBorder="1" applyAlignment="1">
      <alignment/>
    </xf>
    <xf numFmtId="169" fontId="4" fillId="0" borderId="1" xfId="17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workbookViewId="0" topLeftCell="A1">
      <selection activeCell="G54" sqref="G54"/>
    </sheetView>
  </sheetViews>
  <sheetFormatPr defaultColWidth="9.140625" defaultRowHeight="19.5" customHeight="1"/>
  <cols>
    <col min="1" max="1" width="47.421875" style="1" customWidth="1"/>
    <col min="2" max="2" width="24.57421875" style="1" customWidth="1"/>
    <col min="3" max="3" width="19.8515625" style="38" customWidth="1"/>
    <col min="4" max="4" width="19.8515625" style="38" hidden="1" customWidth="1"/>
    <col min="5" max="5" width="21.57421875" style="38" customWidth="1"/>
    <col min="6" max="6" width="20.57421875" style="38" bestFit="1" customWidth="1"/>
    <col min="7" max="8" width="20.57421875" style="1" bestFit="1" customWidth="1"/>
    <col min="9" max="9" width="23.00390625" style="1" bestFit="1" customWidth="1"/>
    <col min="10" max="16384" width="9.140625" style="1" customWidth="1"/>
  </cols>
  <sheetData>
    <row r="1" spans="1:8" ht="19.5" customHeight="1">
      <c r="A1" s="52" t="s">
        <v>37</v>
      </c>
      <c r="B1" s="52"/>
      <c r="C1" s="52"/>
      <c r="D1" s="52"/>
      <c r="E1" s="52"/>
      <c r="F1" s="52"/>
      <c r="G1"/>
      <c r="H1"/>
    </row>
    <row r="2" spans="1:8" ht="19.5" customHeight="1">
      <c r="A2" s="52" t="s">
        <v>16</v>
      </c>
      <c r="B2" s="52"/>
      <c r="C2" s="52"/>
      <c r="D2" s="52"/>
      <c r="E2" s="52"/>
      <c r="F2" s="52"/>
      <c r="G2"/>
      <c r="H2"/>
    </row>
    <row r="3" spans="1:8" ht="19.5" customHeight="1">
      <c r="A3" s="52" t="s">
        <v>17</v>
      </c>
      <c r="B3" s="52"/>
      <c r="C3" s="52"/>
      <c r="D3" s="52"/>
      <c r="E3" s="52"/>
      <c r="F3" s="52"/>
      <c r="G3"/>
      <c r="H3"/>
    </row>
    <row r="4" spans="1:8" ht="19.5" customHeight="1">
      <c r="A4" s="52" t="s">
        <v>18</v>
      </c>
      <c r="B4" s="52"/>
      <c r="C4" s="52"/>
      <c r="D4" s="52"/>
      <c r="E4" s="52"/>
      <c r="F4" s="52"/>
      <c r="G4"/>
      <c r="H4"/>
    </row>
    <row r="5" spans="1:8" ht="19.5" customHeight="1">
      <c r="A5" s="52"/>
      <c r="B5" s="52"/>
      <c r="G5"/>
      <c r="H5"/>
    </row>
    <row r="6" spans="1:8" ht="19.5" customHeight="1">
      <c r="A6"/>
      <c r="B6"/>
      <c r="C6" s="30"/>
      <c r="D6" s="30"/>
      <c r="E6" s="30" t="s">
        <v>42</v>
      </c>
      <c r="F6" s="30"/>
      <c r="G6"/>
      <c r="H6"/>
    </row>
    <row r="7" spans="1:9" ht="19.5" customHeight="1">
      <c r="A7" s="40" t="s">
        <v>19</v>
      </c>
      <c r="B7" s="2" t="s">
        <v>40</v>
      </c>
      <c r="C7" s="30" t="s">
        <v>41</v>
      </c>
      <c r="D7" s="30" t="s">
        <v>44</v>
      </c>
      <c r="E7" s="30" t="s">
        <v>43</v>
      </c>
      <c r="F7" s="30" t="s">
        <v>15</v>
      </c>
      <c r="G7"/>
      <c r="H7"/>
      <c r="I7"/>
    </row>
    <row r="8" spans="1:9" ht="19.5" customHeight="1">
      <c r="A8" s="3"/>
      <c r="B8" s="4"/>
      <c r="G8"/>
      <c r="H8"/>
      <c r="I8"/>
    </row>
    <row r="9" spans="2:9" ht="19.5" customHeight="1">
      <c r="B9" s="4"/>
      <c r="G9"/>
      <c r="H9"/>
      <c r="I9"/>
    </row>
    <row r="10" spans="1:9" ht="19.5" customHeight="1">
      <c r="A10" s="5" t="s">
        <v>20</v>
      </c>
      <c r="B10" s="6">
        <v>714462</v>
      </c>
      <c r="C10" s="38">
        <v>46856.97</v>
      </c>
      <c r="E10" s="38">
        <v>0</v>
      </c>
      <c r="F10" s="38">
        <f aca="true" t="shared" si="0" ref="F10:F20">+B10-C10-D10+E10</f>
        <v>667605.03</v>
      </c>
      <c r="G10"/>
      <c r="H10"/>
      <c r="I10"/>
    </row>
    <row r="11" spans="1:9" ht="19.5" customHeight="1">
      <c r="A11" s="5" t="s">
        <v>21</v>
      </c>
      <c r="B11" s="6">
        <f>+B10*0.4539</f>
        <v>324294.3018</v>
      </c>
      <c r="C11" s="38">
        <v>4095.77</v>
      </c>
      <c r="E11" s="38">
        <v>0</v>
      </c>
      <c r="F11" s="38">
        <f t="shared" si="0"/>
        <v>320198.5318</v>
      </c>
      <c r="G11"/>
      <c r="H11"/>
      <c r="I11"/>
    </row>
    <row r="12" spans="1:9" ht="19.5" customHeight="1">
      <c r="A12" s="7" t="s">
        <v>22</v>
      </c>
      <c r="B12" s="6">
        <v>53000</v>
      </c>
      <c r="C12" s="38">
        <v>0</v>
      </c>
      <c r="E12" s="38">
        <v>0</v>
      </c>
      <c r="F12" s="38">
        <f t="shared" si="0"/>
        <v>53000</v>
      </c>
      <c r="G12"/>
      <c r="H12"/>
      <c r="I12"/>
    </row>
    <row r="13" spans="1:9" ht="19.5" customHeight="1">
      <c r="A13" s="7" t="s">
        <v>23</v>
      </c>
      <c r="B13" s="6">
        <v>25000</v>
      </c>
      <c r="C13" s="38">
        <v>0</v>
      </c>
      <c r="E13" s="38">
        <v>0</v>
      </c>
      <c r="F13" s="38">
        <f t="shared" si="0"/>
        <v>25000</v>
      </c>
      <c r="G13"/>
      <c r="H13"/>
      <c r="I13"/>
    </row>
    <row r="14" spans="1:9" ht="19.5" customHeight="1">
      <c r="A14" s="5" t="s">
        <v>24</v>
      </c>
      <c r="B14" s="6">
        <v>750</v>
      </c>
      <c r="C14" s="38">
        <v>0</v>
      </c>
      <c r="E14" s="38">
        <v>0</v>
      </c>
      <c r="F14" s="38">
        <f t="shared" si="0"/>
        <v>750</v>
      </c>
      <c r="G14"/>
      <c r="H14"/>
      <c r="I14"/>
    </row>
    <row r="15" spans="1:9" ht="19.5" customHeight="1">
      <c r="A15" s="5" t="s">
        <v>25</v>
      </c>
      <c r="B15" s="6">
        <v>20000</v>
      </c>
      <c r="C15" s="38">
        <v>0</v>
      </c>
      <c r="E15" s="38">
        <v>0</v>
      </c>
      <c r="F15" s="38">
        <f t="shared" si="0"/>
        <v>20000</v>
      </c>
      <c r="G15"/>
      <c r="H15"/>
      <c r="I15"/>
    </row>
    <row r="16" spans="1:9" ht="19.5" customHeight="1">
      <c r="A16" s="5" t="s">
        <v>26</v>
      </c>
      <c r="B16" s="6">
        <v>466</v>
      </c>
      <c r="C16" s="38">
        <v>0</v>
      </c>
      <c r="D16" s="38">
        <v>0</v>
      </c>
      <c r="E16" s="38">
        <v>0</v>
      </c>
      <c r="F16" s="38">
        <f t="shared" si="0"/>
        <v>466</v>
      </c>
      <c r="G16"/>
      <c r="H16"/>
      <c r="I16"/>
    </row>
    <row r="17" spans="1:9" ht="19.5" customHeight="1">
      <c r="A17" s="5" t="s">
        <v>27</v>
      </c>
      <c r="B17" s="6">
        <v>10000</v>
      </c>
      <c r="C17" s="38">
        <v>0</v>
      </c>
      <c r="D17" s="38">
        <v>0</v>
      </c>
      <c r="E17" s="38">
        <v>0</v>
      </c>
      <c r="F17" s="38">
        <f t="shared" si="0"/>
        <v>10000</v>
      </c>
      <c r="G17"/>
      <c r="H17"/>
      <c r="I17"/>
    </row>
    <row r="18" spans="1:9" ht="19.5" customHeight="1">
      <c r="A18" s="5" t="s">
        <v>28</v>
      </c>
      <c r="B18" s="6">
        <v>4000</v>
      </c>
      <c r="C18" s="38">
        <v>0</v>
      </c>
      <c r="D18" s="38">
        <v>0</v>
      </c>
      <c r="E18" s="38">
        <v>0</v>
      </c>
      <c r="F18" s="38">
        <f t="shared" si="0"/>
        <v>4000</v>
      </c>
      <c r="G18"/>
      <c r="H18"/>
      <c r="I18"/>
    </row>
    <row r="19" spans="1:9" ht="19.5" customHeight="1">
      <c r="A19" s="5" t="s">
        <v>29</v>
      </c>
      <c r="B19" s="14">
        <v>7500</v>
      </c>
      <c r="C19" s="38">
        <v>600</v>
      </c>
      <c r="D19" s="38">
        <v>0</v>
      </c>
      <c r="E19" s="38">
        <v>0</v>
      </c>
      <c r="F19" s="38">
        <f t="shared" si="0"/>
        <v>6900</v>
      </c>
      <c r="G19"/>
      <c r="H19"/>
      <c r="I19"/>
    </row>
    <row r="20" spans="1:9" ht="19.5" customHeight="1">
      <c r="A20" s="7" t="s">
        <v>38</v>
      </c>
      <c r="B20" s="8">
        <v>23500</v>
      </c>
      <c r="C20" s="39">
        <v>0</v>
      </c>
      <c r="D20" s="39">
        <v>0</v>
      </c>
      <c r="E20" s="39">
        <v>0</v>
      </c>
      <c r="F20" s="39">
        <f t="shared" si="0"/>
        <v>23500</v>
      </c>
      <c r="G20"/>
      <c r="H20"/>
      <c r="I20"/>
    </row>
    <row r="21" spans="1:9" ht="19.5" customHeight="1">
      <c r="A21" s="5"/>
      <c r="B21" s="9"/>
      <c r="G21"/>
      <c r="H21"/>
      <c r="I21"/>
    </row>
    <row r="22" spans="1:9" ht="19.5" customHeight="1">
      <c r="A22" s="5" t="s">
        <v>15</v>
      </c>
      <c r="B22" s="6">
        <f>SUM(B10:B21)</f>
        <v>1182972.3018</v>
      </c>
      <c r="C22" s="6">
        <f>SUM(C10:C21)</f>
        <v>51552.74</v>
      </c>
      <c r="D22" s="6">
        <f>SUM(D10:D21)</f>
        <v>0</v>
      </c>
      <c r="E22" s="6">
        <f>SUM(E10:E21)</f>
        <v>0</v>
      </c>
      <c r="F22" s="6">
        <f>SUM(F10:F21)</f>
        <v>1131419.5618</v>
      </c>
      <c r="G22"/>
      <c r="H22"/>
      <c r="I22"/>
    </row>
    <row r="23" spans="1:9" ht="19.5" customHeight="1">
      <c r="A23" s="5" t="s">
        <v>30</v>
      </c>
      <c r="B23" s="8">
        <f>+B22*0.2936</f>
        <v>347320.66780848004</v>
      </c>
      <c r="C23" s="8">
        <f>+C22*0.2936</f>
        <v>15135.884464</v>
      </c>
      <c r="D23" s="8">
        <f>+D22*0.2936</f>
        <v>0</v>
      </c>
      <c r="E23" s="8">
        <f>+E22*0.2936</f>
        <v>0</v>
      </c>
      <c r="F23" s="8">
        <f>+F22*0.2936</f>
        <v>332184.78334448003</v>
      </c>
      <c r="G23"/>
      <c r="H23"/>
      <c r="I23"/>
    </row>
    <row r="24" spans="1:9" ht="19.5" customHeight="1">
      <c r="A24" s="5"/>
      <c r="B24" s="10"/>
      <c r="G24"/>
      <c r="H24"/>
      <c r="I24"/>
    </row>
    <row r="25" spans="1:9" ht="19.5" customHeight="1">
      <c r="A25" s="11" t="s">
        <v>31</v>
      </c>
      <c r="B25" s="12">
        <f>SUM(B22:B23)</f>
        <v>1530292.96960848</v>
      </c>
      <c r="C25" s="12">
        <f>SUM(C22:C23)</f>
        <v>66688.624464</v>
      </c>
      <c r="D25" s="12">
        <f>SUM(D22:D23)</f>
        <v>0</v>
      </c>
      <c r="E25" s="12">
        <f>SUM(E22:E23)</f>
        <v>0</v>
      </c>
      <c r="F25" s="12">
        <f>SUM(F22:F23)</f>
        <v>1463604.34514448</v>
      </c>
      <c r="G25"/>
      <c r="H25"/>
      <c r="I25"/>
    </row>
    <row r="26" spans="1:9" ht="19.5" customHeight="1">
      <c r="A26" s="5"/>
      <c r="B26" s="6"/>
      <c r="G26"/>
      <c r="H26"/>
      <c r="I26"/>
    </row>
    <row r="27" spans="1:9" ht="19.5" customHeight="1">
      <c r="A27" s="13" t="s">
        <v>32</v>
      </c>
      <c r="B27" s="6"/>
      <c r="G27"/>
      <c r="H27"/>
      <c r="I27"/>
    </row>
    <row r="28" spans="1:9" ht="19.5" customHeight="1">
      <c r="A28" s="5"/>
      <c r="B28" s="6"/>
      <c r="G28"/>
      <c r="H28"/>
      <c r="I28"/>
    </row>
    <row r="29" spans="1:9" ht="19.5" customHeight="1">
      <c r="A29" s="5" t="s">
        <v>33</v>
      </c>
      <c r="B29" s="14">
        <f>'F&amp;WManager Participation'!B19</f>
        <v>323500</v>
      </c>
      <c r="C29" s="38">
        <v>0</v>
      </c>
      <c r="D29" s="38">
        <v>0</v>
      </c>
      <c r="E29" s="38">
        <v>146300</v>
      </c>
      <c r="F29" s="38">
        <f>+B29-C29+E29</f>
        <v>469800</v>
      </c>
      <c r="G29"/>
      <c r="H29"/>
      <c r="I29"/>
    </row>
    <row r="30" spans="1:9" ht="19.5" customHeight="1">
      <c r="A30" s="5"/>
      <c r="B30" s="6"/>
      <c r="G30"/>
      <c r="H30"/>
      <c r="I30"/>
    </row>
    <row r="31" spans="1:9" ht="19.5" customHeight="1">
      <c r="A31" s="5" t="s">
        <v>34</v>
      </c>
      <c r="B31" s="8">
        <f>+B29*0.128</f>
        <v>41408</v>
      </c>
      <c r="C31" s="8">
        <f>+C29*0.128</f>
        <v>0</v>
      </c>
      <c r="D31" s="8">
        <v>0</v>
      </c>
      <c r="E31" s="8">
        <f>+E29*0.128</f>
        <v>18726.4</v>
      </c>
      <c r="F31" s="8">
        <f>+F29*0.128</f>
        <v>60134.4</v>
      </c>
      <c r="G31"/>
      <c r="H31"/>
      <c r="I31"/>
    </row>
    <row r="32" spans="1:9" ht="19.5" customHeight="1">
      <c r="A32" s="5"/>
      <c r="B32" s="10"/>
      <c r="G32"/>
      <c r="H32"/>
      <c r="I32"/>
    </row>
    <row r="33" spans="1:9" ht="19.5" customHeight="1">
      <c r="A33" s="15" t="s">
        <v>35</v>
      </c>
      <c r="B33" s="12">
        <f>+B29+B31</f>
        <v>364908</v>
      </c>
      <c r="C33" s="12">
        <f>+C29+C31</f>
        <v>0</v>
      </c>
      <c r="D33" s="12">
        <v>0</v>
      </c>
      <c r="E33" s="12">
        <f>+E29+E31</f>
        <v>165026.4</v>
      </c>
      <c r="F33" s="12">
        <f>+F29+F31</f>
        <v>529934.4</v>
      </c>
      <c r="G33"/>
      <c r="H33"/>
      <c r="I33"/>
    </row>
    <row r="34" spans="1:9" ht="19.5" customHeight="1">
      <c r="A34" s="16"/>
      <c r="B34" s="17"/>
      <c r="G34"/>
      <c r="H34"/>
      <c r="I34"/>
    </row>
    <row r="35" spans="1:9" ht="19.5" customHeight="1" thickBot="1">
      <c r="A35" s="18" t="s">
        <v>36</v>
      </c>
      <c r="B35" s="19">
        <f>+B33+B25</f>
        <v>1895200.96960848</v>
      </c>
      <c r="C35" s="19">
        <f>+C33+C25</f>
        <v>66688.624464</v>
      </c>
      <c r="D35" s="19">
        <f>+D33+D25</f>
        <v>0</v>
      </c>
      <c r="E35" s="19">
        <f>+E33+E25</f>
        <v>165026.4</v>
      </c>
      <c r="F35" s="19">
        <f>+F33+F25</f>
        <v>1993538.74514448</v>
      </c>
      <c r="G35"/>
      <c r="H35"/>
      <c r="I35"/>
    </row>
    <row r="36" spans="1:9" ht="19.5" customHeight="1" hidden="1">
      <c r="A36" s="18"/>
      <c r="B36" s="5"/>
      <c r="G36"/>
      <c r="H36"/>
      <c r="I36"/>
    </row>
    <row r="37" spans="1:9" ht="19.5" customHeight="1" hidden="1">
      <c r="A37" s="5"/>
      <c r="B37" s="6"/>
      <c r="G37"/>
      <c r="H37"/>
      <c r="I37"/>
    </row>
    <row r="38" spans="1:9" ht="19.5" customHeight="1" thickTop="1">
      <c r="A38" s="5"/>
      <c r="B38" s="6"/>
      <c r="G38"/>
      <c r="H38"/>
      <c r="I38"/>
    </row>
    <row r="39" spans="1:9" ht="19.5" customHeight="1">
      <c r="A39" s="20"/>
      <c r="B39" s="21"/>
      <c r="G39"/>
      <c r="H39"/>
      <c r="I39"/>
    </row>
    <row r="40" spans="1:9" s="24" customFormat="1" ht="19.5" customHeight="1">
      <c r="A40" s="22"/>
      <c r="B40" s="23"/>
      <c r="C40" s="38"/>
      <c r="D40" s="38"/>
      <c r="E40" s="38"/>
      <c r="F40" s="38"/>
      <c r="G40"/>
      <c r="H40"/>
      <c r="I40"/>
    </row>
    <row r="41" spans="1:9" ht="19.5" customHeight="1">
      <c r="A41" s="25"/>
      <c r="B41" s="26"/>
      <c r="G41"/>
      <c r="H41"/>
      <c r="I41"/>
    </row>
    <row r="42" spans="1:9" ht="19.5" customHeight="1">
      <c r="A42" s="27"/>
      <c r="B42" s="28"/>
      <c r="G42"/>
      <c r="H42"/>
      <c r="I42"/>
    </row>
    <row r="43" spans="1:2" ht="19.5" customHeight="1">
      <c r="A43" s="29"/>
      <c r="B43" s="28"/>
    </row>
    <row r="44" spans="1:2" ht="19.5" customHeight="1">
      <c r="A44" s="29"/>
      <c r="B44" s="30"/>
    </row>
    <row r="45" spans="1:2" ht="19.5" customHeight="1">
      <c r="A45" s="31"/>
      <c r="B45" s="32"/>
    </row>
    <row r="46" spans="1:2" ht="19.5" customHeight="1">
      <c r="A46" s="33"/>
      <c r="B46" s="28"/>
    </row>
    <row r="47" spans="1:2" ht="19.5" customHeight="1">
      <c r="A47" s="29"/>
      <c r="B47" s="34"/>
    </row>
    <row r="48" spans="1:2" ht="19.5" customHeight="1">
      <c r="A48" s="29"/>
      <c r="B48" s="28"/>
    </row>
    <row r="49" ht="19.5" customHeight="1">
      <c r="B49" s="35"/>
    </row>
    <row r="50" spans="1:2" ht="19.5" customHeight="1">
      <c r="A50" s="36"/>
      <c r="B50" s="37"/>
    </row>
    <row r="51" ht="19.5" customHeight="1">
      <c r="B51" s="37"/>
    </row>
    <row r="52" ht="19.5" customHeight="1">
      <c r="B52" s="37"/>
    </row>
    <row r="53" spans="1:2" ht="19.5" customHeight="1">
      <c r="A53" s="36"/>
      <c r="B53" s="37"/>
    </row>
    <row r="54" ht="19.5" customHeight="1">
      <c r="B54" s="37"/>
    </row>
    <row r="55" ht="19.5" customHeight="1">
      <c r="B55" s="37"/>
    </row>
    <row r="56" ht="19.5" customHeight="1">
      <c r="B56" s="37"/>
    </row>
    <row r="57" ht="19.5" customHeight="1">
      <c r="B57" s="37"/>
    </row>
    <row r="58" ht="19.5" customHeight="1">
      <c r="B58" s="37"/>
    </row>
    <row r="59" ht="19.5" customHeight="1">
      <c r="B59" s="37"/>
    </row>
    <row r="60" ht="19.5" customHeight="1">
      <c r="B60" s="37"/>
    </row>
    <row r="61" ht="19.5" customHeight="1">
      <c r="B61" s="37"/>
    </row>
    <row r="62" ht="19.5" customHeight="1">
      <c r="B62" s="37"/>
    </row>
    <row r="63" ht="19.5" customHeight="1">
      <c r="B63" s="37"/>
    </row>
    <row r="64" ht="19.5" customHeight="1">
      <c r="B64" s="37"/>
    </row>
    <row r="65" ht="19.5" customHeight="1">
      <c r="B65" s="37"/>
    </row>
    <row r="66" ht="19.5" customHeight="1">
      <c r="B66" s="37"/>
    </row>
    <row r="67" ht="19.5" customHeight="1">
      <c r="B67" s="37"/>
    </row>
    <row r="68" ht="19.5" customHeight="1">
      <c r="B68" s="37"/>
    </row>
    <row r="69" ht="19.5" customHeight="1">
      <c r="B69" s="37"/>
    </row>
    <row r="70" ht="19.5" customHeight="1">
      <c r="B70" s="37"/>
    </row>
    <row r="71" ht="19.5" customHeight="1">
      <c r="B71" s="37"/>
    </row>
    <row r="72" ht="19.5" customHeight="1">
      <c r="B72" s="37"/>
    </row>
    <row r="73" ht="19.5" customHeight="1">
      <c r="B73" s="37"/>
    </row>
    <row r="74" ht="19.5" customHeight="1">
      <c r="B74" s="37"/>
    </row>
    <row r="75" ht="19.5" customHeight="1">
      <c r="B75" s="37"/>
    </row>
    <row r="76" ht="19.5" customHeight="1">
      <c r="B76" s="37"/>
    </row>
    <row r="77" ht="19.5" customHeight="1">
      <c r="B77" s="37"/>
    </row>
    <row r="78" ht="19.5" customHeight="1">
      <c r="B78" s="37"/>
    </row>
    <row r="79" ht="19.5" customHeight="1">
      <c r="B79" s="37"/>
    </row>
    <row r="80" ht="19.5" customHeight="1">
      <c r="B80" s="37"/>
    </row>
    <row r="81" ht="19.5" customHeight="1">
      <c r="B81" s="37"/>
    </row>
    <row r="82" ht="19.5" customHeight="1">
      <c r="B82" s="37"/>
    </row>
    <row r="83" ht="19.5" customHeight="1">
      <c r="B83" s="37"/>
    </row>
    <row r="84" ht="19.5" customHeight="1">
      <c r="B84" s="37"/>
    </row>
    <row r="85" ht="19.5" customHeight="1">
      <c r="B85" s="37"/>
    </row>
    <row r="86" ht="19.5" customHeight="1">
      <c r="B86" s="37"/>
    </row>
    <row r="87" ht="19.5" customHeight="1">
      <c r="B87" s="37"/>
    </row>
    <row r="88" ht="19.5" customHeight="1">
      <c r="B88" s="37"/>
    </row>
    <row r="89" ht="19.5" customHeight="1">
      <c r="B89" s="37"/>
    </row>
    <row r="90" ht="19.5" customHeight="1">
      <c r="B90" s="37"/>
    </row>
    <row r="91" ht="19.5" customHeight="1">
      <c r="B91" s="37"/>
    </row>
    <row r="92" ht="19.5" customHeight="1">
      <c r="B92" s="37"/>
    </row>
    <row r="93" ht="19.5" customHeight="1">
      <c r="B93" s="37"/>
    </row>
    <row r="94" ht="19.5" customHeight="1">
      <c r="B94" s="37"/>
    </row>
    <row r="95" ht="19.5" customHeight="1">
      <c r="B95" s="37"/>
    </row>
    <row r="96" ht="19.5" customHeight="1">
      <c r="B96" s="37"/>
    </row>
    <row r="97" ht="19.5" customHeight="1">
      <c r="B97" s="37"/>
    </row>
    <row r="98" ht="19.5" customHeight="1">
      <c r="B98" s="37"/>
    </row>
    <row r="99" ht="19.5" customHeight="1">
      <c r="B99" s="37"/>
    </row>
    <row r="100" ht="19.5" customHeight="1">
      <c r="B100" s="37"/>
    </row>
    <row r="101" ht="19.5" customHeight="1">
      <c r="B101" s="37"/>
    </row>
    <row r="102" ht="19.5" customHeight="1">
      <c r="B102" s="37"/>
    </row>
    <row r="103" ht="19.5" customHeight="1">
      <c r="B103" s="37"/>
    </row>
    <row r="104" ht="19.5" customHeight="1">
      <c r="B104" s="37"/>
    </row>
    <row r="105" ht="19.5" customHeight="1">
      <c r="B105" s="37"/>
    </row>
    <row r="106" ht="19.5" customHeight="1">
      <c r="B106" s="37"/>
    </row>
    <row r="107" ht="19.5" customHeight="1">
      <c r="B107" s="37"/>
    </row>
    <row r="108" ht="19.5" customHeight="1">
      <c r="B108" s="37"/>
    </row>
    <row r="109" ht="19.5" customHeight="1">
      <c r="B109" s="37"/>
    </row>
    <row r="110" ht="19.5" customHeight="1">
      <c r="B110" s="37"/>
    </row>
    <row r="111" ht="19.5" customHeight="1">
      <c r="B111" s="37"/>
    </row>
    <row r="112" ht="19.5" customHeight="1">
      <c r="B112" s="37"/>
    </row>
    <row r="113" ht="19.5" customHeight="1">
      <c r="B113" s="37"/>
    </row>
    <row r="114" ht="19.5" customHeight="1">
      <c r="B114" s="37"/>
    </row>
    <row r="115" ht="19.5" customHeight="1">
      <c r="B115" s="37"/>
    </row>
    <row r="116" ht="19.5" customHeight="1">
      <c r="B116" s="37"/>
    </row>
    <row r="117" ht="19.5" customHeight="1">
      <c r="B117" s="37"/>
    </row>
    <row r="118" ht="19.5" customHeight="1">
      <c r="B118" s="37"/>
    </row>
    <row r="119" ht="19.5" customHeight="1">
      <c r="B119" s="37"/>
    </row>
    <row r="120" ht="19.5" customHeight="1">
      <c r="B120" s="37"/>
    </row>
    <row r="121" ht="19.5" customHeight="1">
      <c r="B121" s="37"/>
    </row>
    <row r="122" ht="19.5" customHeight="1">
      <c r="B122" s="37"/>
    </row>
    <row r="123" ht="19.5" customHeight="1">
      <c r="B123" s="37"/>
    </row>
    <row r="124" ht="19.5" customHeight="1">
      <c r="B124" s="37"/>
    </row>
  </sheetData>
  <mergeCells count="5">
    <mergeCell ref="A5:B5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60" workbookViewId="0" topLeftCell="A1">
      <selection activeCell="I50" sqref="I50"/>
    </sheetView>
  </sheetViews>
  <sheetFormatPr defaultColWidth="9.140625" defaultRowHeight="12.75"/>
  <cols>
    <col min="1" max="1" width="61.7109375" style="44" bestFit="1" customWidth="1"/>
    <col min="2" max="2" width="20.421875" style="44" customWidth="1"/>
    <col min="3" max="3" width="18.00390625" style="44" customWidth="1"/>
    <col min="4" max="4" width="11.7109375" style="44" customWidth="1"/>
    <col min="5" max="16384" width="9.140625" style="44" customWidth="1"/>
  </cols>
  <sheetData>
    <row r="1" spans="1:4" ht="75">
      <c r="A1" s="41" t="s">
        <v>0</v>
      </c>
      <c r="B1" s="42" t="s">
        <v>39</v>
      </c>
      <c r="C1" s="43"/>
      <c r="D1" s="42"/>
    </row>
    <row r="2" ht="18.75">
      <c r="C2" s="43"/>
    </row>
    <row r="3" spans="3:4" ht="18.75">
      <c r="C3" s="45"/>
      <c r="D3" s="46"/>
    </row>
    <row r="4" spans="1:4" ht="18.75">
      <c r="A4" s="44" t="s">
        <v>1</v>
      </c>
      <c r="B4" s="49">
        <v>15000</v>
      </c>
      <c r="C4" s="45"/>
      <c r="D4" s="46"/>
    </row>
    <row r="5" spans="1:4" ht="18.75">
      <c r="A5" s="44" t="s">
        <v>2</v>
      </c>
      <c r="B5" s="49">
        <v>15000</v>
      </c>
      <c r="C5" s="45"/>
      <c r="D5" s="46"/>
    </row>
    <row r="6" spans="1:4" ht="18.75">
      <c r="A6" s="44" t="s">
        <v>3</v>
      </c>
      <c r="B6" s="49">
        <v>6000</v>
      </c>
      <c r="C6" s="45"/>
      <c r="D6" s="46"/>
    </row>
    <row r="7" spans="1:4" ht="18.75">
      <c r="A7" s="44" t="s">
        <v>4</v>
      </c>
      <c r="B7" s="49">
        <v>25000</v>
      </c>
      <c r="C7" s="45"/>
      <c r="D7" s="46"/>
    </row>
    <row r="8" spans="1:4" ht="18.75">
      <c r="A8" s="44" t="s">
        <v>5</v>
      </c>
      <c r="B8" s="49">
        <v>17000</v>
      </c>
      <c r="C8" s="45"/>
      <c r="D8" s="46"/>
    </row>
    <row r="9" spans="1:4" ht="18.75">
      <c r="A9" s="44" t="s">
        <v>6</v>
      </c>
      <c r="B9" s="49">
        <v>35000</v>
      </c>
      <c r="C9" s="45"/>
      <c r="D9" s="46"/>
    </row>
    <row r="10" spans="1:4" ht="18.75">
      <c r="A10" s="44" t="s">
        <v>7</v>
      </c>
      <c r="B10" s="49">
        <v>10000</v>
      </c>
      <c r="C10" s="45"/>
      <c r="D10" s="46"/>
    </row>
    <row r="11" spans="1:3" ht="18.75">
      <c r="A11" s="44" t="s">
        <v>8</v>
      </c>
      <c r="B11" s="49">
        <v>60000</v>
      </c>
      <c r="C11" s="45"/>
    </row>
    <row r="12" spans="1:3" ht="18.75">
      <c r="A12" s="44" t="s">
        <v>9</v>
      </c>
      <c r="B12" s="49">
        <v>37500</v>
      </c>
      <c r="C12" s="45"/>
    </row>
    <row r="13" spans="1:3" ht="18.75">
      <c r="A13" s="44" t="s">
        <v>10</v>
      </c>
      <c r="B13" s="49">
        <v>25000</v>
      </c>
      <c r="C13" s="45"/>
    </row>
    <row r="14" spans="1:3" ht="18.75">
      <c r="A14" s="44" t="s">
        <v>11</v>
      </c>
      <c r="B14" s="49">
        <v>15000</v>
      </c>
      <c r="C14" s="45"/>
    </row>
    <row r="15" spans="1:4" ht="18.75">
      <c r="A15" s="44" t="s">
        <v>12</v>
      </c>
      <c r="B15" s="49">
        <v>6000</v>
      </c>
      <c r="C15" s="47"/>
      <c r="D15" s="46"/>
    </row>
    <row r="16" spans="1:3" ht="18.75">
      <c r="A16" s="44" t="s">
        <v>13</v>
      </c>
      <c r="B16" s="49">
        <v>45000</v>
      </c>
      <c r="C16" s="48"/>
    </row>
    <row r="17" spans="1:3" ht="18.75">
      <c r="A17" s="44" t="s">
        <v>14</v>
      </c>
      <c r="B17" s="51">
        <v>12000</v>
      </c>
      <c r="C17" s="48"/>
    </row>
    <row r="18" spans="2:3" ht="18.75">
      <c r="B18" s="49"/>
      <c r="C18" s="48"/>
    </row>
    <row r="19" spans="1:3" ht="18.75">
      <c r="A19" s="48" t="s">
        <v>15</v>
      </c>
      <c r="B19" s="50">
        <f>SUM(B4:B17)</f>
        <v>323500</v>
      </c>
      <c r="C19" s="48"/>
    </row>
    <row r="20" spans="1:3" ht="18.75">
      <c r="A20" s="48"/>
      <c r="B20" s="48"/>
      <c r="C20" s="48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tiverson</dc:creator>
  <cp:keywords/>
  <dc:description/>
  <cp:lastModifiedBy>Pat</cp:lastModifiedBy>
  <cp:lastPrinted>2009-05-18T16:45:41Z</cp:lastPrinted>
  <dcterms:created xsi:type="dcterms:W3CDTF">2007-08-22T14:29:05Z</dcterms:created>
  <dcterms:modified xsi:type="dcterms:W3CDTF">2009-05-18T16:46:22Z</dcterms:modified>
  <cp:category/>
  <cp:version/>
  <cp:contentType/>
  <cp:contentStatus/>
</cp:coreProperties>
</file>